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lter\Documents\"/>
    </mc:Choice>
  </mc:AlternateContent>
  <xr:revisionPtr revIDLastSave="0" documentId="13_ncr:1_{B612EBB9-CFED-4623-8FBA-32A377F0D294}" xr6:coauthVersionLast="47" xr6:coauthVersionMax="47" xr10:uidLastSave="{00000000-0000-0000-0000-000000000000}"/>
  <bookViews>
    <workbookView xWindow="-108" yWindow="-108" windowWidth="23256" windowHeight="12456" xr2:uid="{607F6BD6-1D4D-4280-9ADD-0DB4D7E41EE3}"/>
  </bookViews>
  <sheets>
    <sheet name="Jaarrek.ledenverg." sheetId="2" r:id="rId1"/>
    <sheet name="Blad1" sheetId="1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C6" i="2"/>
  <c r="F6" i="2"/>
  <c r="C7" i="2"/>
  <c r="C9" i="2"/>
  <c r="C10" i="2"/>
  <c r="F10" i="2"/>
  <c r="F11" i="2"/>
  <c r="F12" i="2"/>
  <c r="C13" i="2"/>
  <c r="F13" i="2"/>
  <c r="F14" i="2"/>
  <c r="C16" i="2"/>
  <c r="C17" i="2"/>
  <c r="F17" i="2"/>
  <c r="F18" i="2"/>
  <c r="B20" i="2"/>
  <c r="C20" i="2"/>
  <c r="E20" i="2"/>
  <c r="F20" i="2"/>
  <c r="E37" i="2"/>
  <c r="F37" i="2"/>
  <c r="B39" i="2"/>
  <c r="E38" i="2" s="1"/>
  <c r="E39" i="2" s="1"/>
  <c r="C39" i="2"/>
  <c r="F38" i="2" s="1"/>
  <c r="F39" i="2" s="1"/>
</calcChain>
</file>

<file path=xl/sharedStrings.xml><?xml version="1.0" encoding="utf-8"?>
<sst xmlns="http://schemas.openxmlformats.org/spreadsheetml/2006/main" count="61" uniqueCount="58">
  <si>
    <t>Totaal</t>
  </si>
  <si>
    <t>Exploitatieresultaat</t>
  </si>
  <si>
    <t>Totale lasten</t>
  </si>
  <si>
    <t>Beveiligingscamera</t>
  </si>
  <si>
    <t>Kosten Jubileum 100 jaar Kapel</t>
  </si>
  <si>
    <t>Kosten koren/zangers kerkdiensten Kapel</t>
  </si>
  <si>
    <t>Stormschade kerk en pastorie</t>
  </si>
  <si>
    <t>Isolatiesubsidie pastorie</t>
  </si>
  <si>
    <t>Verenigingskosten</t>
  </si>
  <si>
    <t>Uitkering stormschade</t>
  </si>
  <si>
    <t>Bankkosten</t>
  </si>
  <si>
    <t>Rente spaarrekening</t>
  </si>
  <si>
    <t>Kosten bosperceel Westenesch</t>
  </si>
  <si>
    <t>Contributies/donaties</t>
  </si>
  <si>
    <t>Kosten parkeerplaats</t>
  </si>
  <si>
    <t>Verhuur pastorie</t>
  </si>
  <si>
    <t xml:space="preserve"> Kosten pastorie</t>
  </si>
  <si>
    <t>VerhuurBargermeer 11</t>
  </si>
  <si>
    <t>Kosten woning Bargermeerweg 11</t>
  </si>
  <si>
    <t>Verhuur Bargermeer 10</t>
  </si>
  <si>
    <t>Kosten woning Bargermeerweg 10</t>
  </si>
  <si>
    <t>Verhuur Kapelkerk</t>
  </si>
  <si>
    <t>Afschrijving kerk</t>
  </si>
  <si>
    <t>Verhuur parkeerplaatsen</t>
  </si>
  <si>
    <t>Lasten</t>
  </si>
  <si>
    <t>Baten</t>
  </si>
  <si>
    <t xml:space="preserve">          EXPLOITATIEREKENING 2025</t>
  </si>
  <si>
    <t xml:space="preserve">   - huur parkeerplaatsen</t>
  </si>
  <si>
    <t>Kassaldo</t>
  </si>
  <si>
    <t xml:space="preserve">  - huur woningen</t>
  </si>
  <si>
    <t>Rabobank spaarrekening</t>
  </si>
  <si>
    <t>Vooruit ontvangen</t>
  </si>
  <si>
    <t>Rabobank rekening-courant</t>
  </si>
  <si>
    <t>Bijdrage kosten koren/zangers kerkdiensten Kapel</t>
  </si>
  <si>
    <t>Liquide middelen</t>
  </si>
  <si>
    <t>Btw 4e kwartaal 2024</t>
  </si>
  <si>
    <t>Voorschot subsidie NRF</t>
  </si>
  <si>
    <t>Huur parkeerplaatsen</t>
  </si>
  <si>
    <t>Waarborgsommen parkeerplaatsen</t>
  </si>
  <si>
    <t>Vorderingen</t>
  </si>
  <si>
    <t>Waarborgsom Bargermeerweg 10</t>
  </si>
  <si>
    <t xml:space="preserve"> * = OZB waardering</t>
  </si>
  <si>
    <t>Waarborgsom pastorie</t>
  </si>
  <si>
    <t>Woning Bargermeerweg 11*</t>
  </si>
  <si>
    <t>Schulden</t>
  </si>
  <si>
    <t>Woning Bargermeerweg 10 *</t>
  </si>
  <si>
    <t>PM</t>
  </si>
  <si>
    <t>Bosperceel Westenesch</t>
  </si>
  <si>
    <t>Kapelkerk</t>
  </si>
  <si>
    <t>Herwaarderingsreserve</t>
  </si>
  <si>
    <t>Jeugdgebouw</t>
  </si>
  <si>
    <t xml:space="preserve"> Pastorie *</t>
  </si>
  <si>
    <t>Eigen vermogen</t>
  </si>
  <si>
    <t>Gebouwen en terreinen</t>
  </si>
  <si>
    <t>PASSIVA</t>
  </si>
  <si>
    <t>AKTIVA</t>
  </si>
  <si>
    <t xml:space="preserve">           BALANS</t>
  </si>
  <si>
    <t xml:space="preserve">                   JAARREKENING 2025     NED. HERVORMDE EVANGELISATIE EMMEN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</si>
</sst>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_ ;\-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0" fillId="0" borderId="1" xfId="0" applyNumberFormat="1" applyBorder="1"/>
    <xf numFmtId="0" fontId="0" fillId="0" borderId="2" xfId="0" applyBorder="1"/>
    <xf numFmtId="0" fontId="0" fillId="0" borderId="1" xfId="0" applyBorder="1"/>
    <xf numFmtId="44" fontId="1" fillId="0" borderId="3" xfId="0" applyNumberFormat="1" applyFont="1" applyBorder="1"/>
    <xf numFmtId="44" fontId="1" fillId="0" borderId="0" xfId="0" applyNumberFormat="1" applyFont="1"/>
    <xf numFmtId="44" fontId="0" fillId="0" borderId="3" xfId="0" applyNumberFormat="1" applyBorder="1"/>
    <xf numFmtId="0" fontId="0" fillId="0" borderId="4" xfId="0" applyBorder="1"/>
    <xf numFmtId="0" fontId="0" fillId="0" borderId="3" xfId="0" applyBorder="1"/>
    <xf numFmtId="44" fontId="0" fillId="0" borderId="0" xfId="0" applyNumberFormat="1"/>
    <xf numFmtId="44" fontId="0" fillId="0" borderId="4" xfId="0" applyNumberFormat="1" applyBorder="1"/>
    <xf numFmtId="44" fontId="0" fillId="0" borderId="5" xfId="0" applyNumberFormat="1" applyBorder="1"/>
    <xf numFmtId="44" fontId="0" fillId="0" borderId="6" xfId="0" applyNumberFormat="1" applyBorder="1"/>
    <xf numFmtId="44" fontId="0" fillId="0" borderId="7" xfId="0" applyNumberFormat="1" applyBorder="1"/>
    <xf numFmtId="0" fontId="0" fillId="0" borderId="6" xfId="0" applyBorder="1"/>
    <xf numFmtId="44" fontId="2" fillId="0" borderId="0" xfId="0" applyNumberFormat="1" applyFont="1"/>
    <xf numFmtId="164" fontId="3" fillId="0" borderId="1" xfId="0" applyNumberFormat="1" applyFont="1" applyBorder="1" applyAlignment="1">
      <alignment horizontal="center"/>
    </xf>
    <xf numFmtId="44" fontId="4" fillId="0" borderId="8" xfId="0" applyNumberFormat="1" applyFont="1" applyBorder="1"/>
    <xf numFmtId="164" fontId="3" fillId="0" borderId="9" xfId="0" applyNumberFormat="1" applyFont="1" applyBorder="1" applyAlignment="1">
      <alignment horizontal="center"/>
    </xf>
    <xf numFmtId="0" fontId="4" fillId="0" borderId="1" xfId="0" applyFont="1" applyBorder="1"/>
    <xf numFmtId="44" fontId="5" fillId="0" borderId="0" xfId="0" applyNumberFormat="1" applyFont="1"/>
    <xf numFmtId="0" fontId="1" fillId="0" borderId="0" xfId="0" applyFont="1"/>
    <xf numFmtId="44" fontId="1" fillId="0" borderId="8" xfId="0" applyNumberFormat="1" applyFont="1" applyBorder="1"/>
    <xf numFmtId="44" fontId="0" fillId="0" borderId="9" xfId="0" applyNumberFormat="1" applyBorder="1"/>
    <xf numFmtId="0" fontId="1" fillId="0" borderId="1" xfId="0" applyFont="1" applyBorder="1"/>
    <xf numFmtId="0" fontId="1" fillId="0" borderId="3" xfId="0" applyFont="1" applyBorder="1"/>
    <xf numFmtId="0" fontId="1" fillId="0" borderId="7" xfId="0" applyFont="1" applyBorder="1"/>
    <xf numFmtId="44" fontId="1" fillId="0" borderId="6" xfId="0" applyNumberFormat="1" applyFont="1" applyBorder="1"/>
    <xf numFmtId="0" fontId="1" fillId="0" borderId="6" xfId="0" applyFont="1" applyBorder="1"/>
    <xf numFmtId="0" fontId="4" fillId="0" borderId="0" xfId="0" applyFont="1"/>
    <xf numFmtId="14" fontId="3" fillId="0" borderId="1" xfId="0" applyNumberFormat="1" applyFont="1" applyBorder="1" applyAlignment="1">
      <alignment horizontal="center"/>
    </xf>
    <xf numFmtId="0" fontId="4" fillId="0" borderId="8" xfId="0" applyFont="1" applyBorder="1"/>
    <xf numFmtId="0" fontId="0" fillId="0" borderId="9" xfId="0" applyBorder="1"/>
    <xf numFmtId="0" fontId="5" fillId="0" borderId="2" xfId="0" applyFont="1" applyBorder="1"/>
    <xf numFmtId="0" fontId="0" fillId="0" borderId="8" xfId="0" applyBorder="1"/>
    <xf numFmtId="0" fontId="6" fillId="0" borderId="8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olter\Documents\NHE-administratie%202025.xlsx" TargetMode="External"/><Relationship Id="rId1" Type="http://schemas.openxmlformats.org/officeDocument/2006/relationships/externalLinkPath" Target="NHE-administrati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itgaven"/>
      <sheetName val="Ontvangsten"/>
      <sheetName val="Parkeren en huren"/>
      <sheetName val="Jaarrekening"/>
      <sheetName val="Jaarrek.ledenverg. (2)"/>
      <sheetName val="Te verr.PGE"/>
    </sheetNames>
    <sheetDataSet>
      <sheetData sheetId="0" refreshError="1"/>
      <sheetData sheetId="1" refreshError="1"/>
      <sheetData sheetId="2" refreshError="1"/>
      <sheetData sheetId="3">
        <row r="5">
          <cell r="B5">
            <v>1</v>
          </cell>
        </row>
        <row r="56">
          <cell r="D56">
            <v>451087.16000000003</v>
          </cell>
        </row>
        <row r="57">
          <cell r="B57">
            <v>90000</v>
          </cell>
        </row>
        <row r="58">
          <cell r="B58">
            <v>163000</v>
          </cell>
          <cell r="D58">
            <v>736525</v>
          </cell>
        </row>
        <row r="59">
          <cell r="B59">
            <v>175000</v>
          </cell>
        </row>
        <row r="61">
          <cell r="D61">
            <v>1774</v>
          </cell>
        </row>
        <row r="62">
          <cell r="B62">
            <v>192.5</v>
          </cell>
          <cell r="D62">
            <v>900</v>
          </cell>
        </row>
        <row r="63">
          <cell r="D63">
            <v>1325</v>
          </cell>
        </row>
        <row r="64">
          <cell r="D64">
            <v>14456</v>
          </cell>
        </row>
        <row r="65">
          <cell r="D65">
            <v>469</v>
          </cell>
        </row>
        <row r="66">
          <cell r="B66">
            <v>4153.6400000000358</v>
          </cell>
        </row>
        <row r="67">
          <cell r="B67">
            <v>362524.29</v>
          </cell>
        </row>
        <row r="68">
          <cell r="D68">
            <v>1133.82</v>
          </cell>
        </row>
        <row r="69">
          <cell r="D69">
            <v>346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A057A-E629-4F9B-ADD1-37E804420993}">
  <dimension ref="A1:G39"/>
  <sheetViews>
    <sheetView tabSelected="1" workbookViewId="0">
      <selection activeCell="D42" sqref="D42"/>
    </sheetView>
  </sheetViews>
  <sheetFormatPr defaultRowHeight="14.4" x14ac:dyDescent="0.3"/>
  <cols>
    <col min="1" max="1" width="40.88671875" customWidth="1"/>
    <col min="2" max="2" width="17" customWidth="1"/>
    <col min="3" max="3" width="17.5546875" customWidth="1"/>
    <col min="4" max="4" width="42.109375" customWidth="1"/>
    <col min="5" max="5" width="18.44140625" customWidth="1"/>
    <col min="6" max="6" width="20" customWidth="1"/>
  </cols>
  <sheetData>
    <row r="1" spans="1:7" ht="26.4" thickBot="1" x14ac:dyDescent="0.55000000000000004">
      <c r="A1" s="35" t="s">
        <v>57</v>
      </c>
      <c r="B1" s="2"/>
      <c r="C1" s="2"/>
      <c r="D1" s="2"/>
      <c r="E1" s="2"/>
      <c r="F1" s="32"/>
    </row>
    <row r="2" spans="1:7" ht="24" thickBot="1" x14ac:dyDescent="0.5">
      <c r="A2" s="34"/>
      <c r="B2" s="2"/>
      <c r="C2" s="33" t="s">
        <v>56</v>
      </c>
      <c r="D2" s="2"/>
      <c r="E2" s="2"/>
      <c r="F2" s="32"/>
    </row>
    <row r="3" spans="1:7" ht="18.600000000000001" thickBot="1" x14ac:dyDescent="0.4">
      <c r="A3" s="19" t="s">
        <v>55</v>
      </c>
      <c r="B3" s="30">
        <v>45657</v>
      </c>
      <c r="C3" s="30">
        <v>46022</v>
      </c>
      <c r="D3" s="31" t="s">
        <v>54</v>
      </c>
      <c r="E3" s="30">
        <v>45657</v>
      </c>
      <c r="F3" s="30">
        <v>46022</v>
      </c>
      <c r="G3" s="29"/>
    </row>
    <row r="4" spans="1:7" x14ac:dyDescent="0.3">
      <c r="A4" s="28" t="s">
        <v>53</v>
      </c>
      <c r="B4" s="28"/>
      <c r="C4" s="27"/>
      <c r="D4" s="26" t="s">
        <v>52</v>
      </c>
      <c r="E4" s="12">
        <v>424373.4</v>
      </c>
      <c r="F4" s="12">
        <f>[1]Jaarrekening!D56</f>
        <v>451087.16000000003</v>
      </c>
      <c r="G4" s="21"/>
    </row>
    <row r="5" spans="1:7" x14ac:dyDescent="0.3">
      <c r="A5" s="8" t="s">
        <v>51</v>
      </c>
      <c r="B5" s="6">
        <v>391000</v>
      </c>
      <c r="C5" s="6">
        <v>414000</v>
      </c>
      <c r="D5" s="9"/>
      <c r="E5" s="6"/>
      <c r="F5" s="6"/>
      <c r="G5" s="9"/>
    </row>
    <row r="6" spans="1:7" x14ac:dyDescent="0.3">
      <c r="A6" s="8" t="s">
        <v>50</v>
      </c>
      <c r="B6" s="6">
        <v>1</v>
      </c>
      <c r="C6" s="6">
        <f>[1]Jaarrekening!B5</f>
        <v>1</v>
      </c>
      <c r="D6" s="21" t="s">
        <v>49</v>
      </c>
      <c r="E6" s="6">
        <v>698525</v>
      </c>
      <c r="F6" s="6">
        <f>[1]Jaarrekening!D58</f>
        <v>736525</v>
      </c>
      <c r="G6" s="9"/>
    </row>
    <row r="7" spans="1:7" x14ac:dyDescent="0.3">
      <c r="A7" s="8" t="s">
        <v>48</v>
      </c>
      <c r="B7" s="6">
        <v>95000</v>
      </c>
      <c r="C7" s="6">
        <f>[1]Jaarrekening!B57</f>
        <v>90000</v>
      </c>
      <c r="E7" s="8"/>
      <c r="F7" s="6"/>
      <c r="G7" s="9"/>
    </row>
    <row r="8" spans="1:7" x14ac:dyDescent="0.3">
      <c r="A8" s="8" t="s">
        <v>47</v>
      </c>
      <c r="B8" s="6">
        <v>0</v>
      </c>
      <c r="C8" s="6" t="s">
        <v>46</v>
      </c>
      <c r="E8" s="8"/>
      <c r="F8" s="6"/>
      <c r="G8" s="9"/>
    </row>
    <row r="9" spans="1:7" x14ac:dyDescent="0.3">
      <c r="A9" s="8" t="s">
        <v>45</v>
      </c>
      <c r="B9" s="6">
        <v>156000</v>
      </c>
      <c r="C9" s="6">
        <f>[1]Jaarrekening!B58</f>
        <v>163000</v>
      </c>
      <c r="D9" s="21" t="s">
        <v>44</v>
      </c>
      <c r="E9" s="8"/>
      <c r="F9" s="6"/>
      <c r="G9" s="9"/>
    </row>
    <row r="10" spans="1:7" x14ac:dyDescent="0.3">
      <c r="A10" s="8" t="s">
        <v>43</v>
      </c>
      <c r="B10" s="6">
        <v>167000</v>
      </c>
      <c r="C10" s="6">
        <f>[1]Jaarrekening!B59</f>
        <v>175000</v>
      </c>
      <c r="D10" s="9" t="s">
        <v>42</v>
      </c>
      <c r="E10" s="6">
        <v>1774</v>
      </c>
      <c r="F10" s="6">
        <f>[1]Jaarrekening!D61</f>
        <v>1774</v>
      </c>
      <c r="G10" s="9"/>
    </row>
    <row r="11" spans="1:7" x14ac:dyDescent="0.3">
      <c r="A11" s="8" t="s">
        <v>41</v>
      </c>
      <c r="B11" s="6"/>
      <c r="C11" s="6"/>
      <c r="D11" s="9" t="s">
        <v>40</v>
      </c>
      <c r="E11" s="6">
        <v>900</v>
      </c>
      <c r="F11" s="6">
        <f>[1]Jaarrekening!D62</f>
        <v>900</v>
      </c>
      <c r="G11" s="9"/>
    </row>
    <row r="12" spans="1:7" x14ac:dyDescent="0.3">
      <c r="A12" s="25" t="s">
        <v>39</v>
      </c>
      <c r="B12" s="6"/>
      <c r="C12" s="6"/>
      <c r="D12" s="9" t="s">
        <v>38</v>
      </c>
      <c r="E12" s="6">
        <v>1230</v>
      </c>
      <c r="F12" s="6">
        <f>[1]Jaarrekening!D63</f>
        <v>1325</v>
      </c>
      <c r="G12" s="9"/>
    </row>
    <row r="13" spans="1:7" x14ac:dyDescent="0.3">
      <c r="A13" s="8" t="s">
        <v>37</v>
      </c>
      <c r="B13" s="6"/>
      <c r="C13" s="6">
        <f>[1]Jaarrekening!B62</f>
        <v>192.5</v>
      </c>
      <c r="D13" s="9" t="s">
        <v>36</v>
      </c>
      <c r="E13" s="6">
        <v>6891</v>
      </c>
      <c r="F13" s="6">
        <f>[1]Jaarrekening!D64</f>
        <v>14456</v>
      </c>
      <c r="G13" s="9"/>
    </row>
    <row r="14" spans="1:7" x14ac:dyDescent="0.3">
      <c r="A14" s="8"/>
      <c r="B14" s="6"/>
      <c r="C14" s="6"/>
      <c r="D14" s="9" t="s">
        <v>35</v>
      </c>
      <c r="E14" s="6">
        <v>360</v>
      </c>
      <c r="F14" s="6">
        <f>[1]Jaarrekening!D65</f>
        <v>469</v>
      </c>
      <c r="G14" s="9"/>
    </row>
    <row r="15" spans="1:7" x14ac:dyDescent="0.3">
      <c r="A15" s="25" t="s">
        <v>34</v>
      </c>
      <c r="B15" s="6"/>
      <c r="C15" s="6"/>
      <c r="D15" s="9" t="s">
        <v>33</v>
      </c>
      <c r="E15" s="6">
        <v>0</v>
      </c>
      <c r="F15" s="6">
        <v>855.45</v>
      </c>
      <c r="G15" s="9"/>
    </row>
    <row r="16" spans="1:7" x14ac:dyDescent="0.3">
      <c r="A16" s="8" t="s">
        <v>32</v>
      </c>
      <c r="B16" s="6">
        <v>3875.22</v>
      </c>
      <c r="C16" s="6">
        <f>[1]Jaarrekening!B66</f>
        <v>4153.6400000000358</v>
      </c>
      <c r="D16" s="5" t="s">
        <v>31</v>
      </c>
      <c r="E16" s="6"/>
      <c r="F16" s="6"/>
      <c r="G16" s="9"/>
    </row>
    <row r="17" spans="1:7" x14ac:dyDescent="0.3">
      <c r="A17" s="8" t="s">
        <v>30</v>
      </c>
      <c r="B17" s="6">
        <v>324850.99</v>
      </c>
      <c r="C17" s="6">
        <f>[1]Jaarrekening!B67</f>
        <v>362524.29</v>
      </c>
      <c r="D17" s="9" t="s">
        <v>29</v>
      </c>
      <c r="E17" s="6">
        <v>1555.81</v>
      </c>
      <c r="F17" s="6">
        <f>[1]Jaarrekening!D68</f>
        <v>1133.82</v>
      </c>
      <c r="G17" s="9"/>
    </row>
    <row r="18" spans="1:7" x14ac:dyDescent="0.3">
      <c r="A18" s="8" t="s">
        <v>28</v>
      </c>
      <c r="B18" s="6"/>
      <c r="C18" s="6"/>
      <c r="D18" t="s">
        <v>27</v>
      </c>
      <c r="E18" s="6">
        <v>2118</v>
      </c>
      <c r="F18" s="6">
        <f>[1]Jaarrekening!D69</f>
        <v>346</v>
      </c>
      <c r="G18" s="9"/>
    </row>
    <row r="19" spans="1:7" ht="15" thickBot="1" x14ac:dyDescent="0.35">
      <c r="A19" s="8"/>
      <c r="B19" s="10"/>
      <c r="C19" s="10"/>
      <c r="E19" s="10"/>
      <c r="F19" s="10"/>
      <c r="G19" s="9"/>
    </row>
    <row r="20" spans="1:7" ht="15" thickBot="1" x14ac:dyDescent="0.35">
      <c r="A20" s="24" t="s">
        <v>0</v>
      </c>
      <c r="B20" s="23">
        <f>SUM(B5:B19)</f>
        <v>1137727.21</v>
      </c>
      <c r="C20" s="1">
        <f>SUM(C5:C19)</f>
        <v>1208871.43</v>
      </c>
      <c r="D20" s="22" t="s">
        <v>0</v>
      </c>
      <c r="E20" s="1">
        <f>SUM(E4:E19)</f>
        <v>1137727.21</v>
      </c>
      <c r="F20" s="1">
        <f>SUM(F4:F19)</f>
        <v>1208871.4300000002</v>
      </c>
      <c r="G20" s="9"/>
    </row>
    <row r="21" spans="1:7" x14ac:dyDescent="0.3">
      <c r="B21" s="9"/>
      <c r="C21" s="9"/>
      <c r="D21" s="9"/>
      <c r="E21" s="9"/>
      <c r="F21" s="9"/>
      <c r="G21" s="9"/>
    </row>
    <row r="22" spans="1:7" x14ac:dyDescent="0.3">
      <c r="B22" s="9"/>
      <c r="C22" s="9"/>
      <c r="D22" s="9"/>
      <c r="E22" s="9"/>
      <c r="F22" s="9"/>
      <c r="G22" s="9"/>
    </row>
    <row r="23" spans="1:7" ht="24" thickBot="1" x14ac:dyDescent="0.5">
      <c r="A23" s="21"/>
      <c r="B23" s="20" t="s">
        <v>26</v>
      </c>
      <c r="C23" s="5"/>
      <c r="D23" s="5"/>
      <c r="E23" s="5"/>
      <c r="F23" s="5"/>
      <c r="G23" s="9"/>
    </row>
    <row r="24" spans="1:7" ht="18.600000000000001" thickBot="1" x14ac:dyDescent="0.4">
      <c r="A24" s="19" t="s">
        <v>25</v>
      </c>
      <c r="B24" s="16">
        <v>2024</v>
      </c>
      <c r="C24" s="18">
        <v>2025</v>
      </c>
      <c r="D24" s="17" t="s">
        <v>24</v>
      </c>
      <c r="E24" s="16">
        <v>2024</v>
      </c>
      <c r="F24" s="16">
        <v>2025</v>
      </c>
      <c r="G24" s="15"/>
    </row>
    <row r="25" spans="1:7" x14ac:dyDescent="0.3">
      <c r="A25" s="14" t="s">
        <v>23</v>
      </c>
      <c r="B25" s="12">
        <v>10705.58</v>
      </c>
      <c r="C25" s="12">
        <v>11389.45</v>
      </c>
      <c r="D25" s="13" t="s">
        <v>22</v>
      </c>
      <c r="E25" s="12">
        <v>5000</v>
      </c>
      <c r="F25" s="12">
        <v>5000</v>
      </c>
      <c r="G25" s="9"/>
    </row>
    <row r="26" spans="1:7" x14ac:dyDescent="0.3">
      <c r="A26" s="8" t="s">
        <v>21</v>
      </c>
      <c r="B26" s="6">
        <v>136.6</v>
      </c>
      <c r="C26" s="6">
        <v>136.6</v>
      </c>
      <c r="D26" s="9" t="s">
        <v>20</v>
      </c>
      <c r="E26" s="6">
        <v>4530.72</v>
      </c>
      <c r="F26" s="6">
        <v>1844.04</v>
      </c>
      <c r="G26" s="9"/>
    </row>
    <row r="27" spans="1:7" x14ac:dyDescent="0.3">
      <c r="A27" s="8" t="s">
        <v>19</v>
      </c>
      <c r="B27" s="6">
        <v>5433.3</v>
      </c>
      <c r="C27" s="6">
        <v>5626.86</v>
      </c>
      <c r="D27" s="9" t="s">
        <v>18</v>
      </c>
      <c r="E27" s="6">
        <v>2196.29</v>
      </c>
      <c r="F27" s="6">
        <v>3169.79</v>
      </c>
      <c r="G27" s="9"/>
    </row>
    <row r="28" spans="1:7" x14ac:dyDescent="0.3">
      <c r="A28" s="8" t="s">
        <v>17</v>
      </c>
      <c r="B28" s="6">
        <v>6067.34</v>
      </c>
      <c r="C28" s="6">
        <v>6306.64</v>
      </c>
      <c r="D28" t="s">
        <v>16</v>
      </c>
      <c r="E28" s="6">
        <v>4287.3100000000004</v>
      </c>
      <c r="F28" s="6">
        <v>2893.44</v>
      </c>
      <c r="G28" s="9"/>
    </row>
    <row r="29" spans="1:7" x14ac:dyDescent="0.3">
      <c r="A29" s="8" t="s">
        <v>15</v>
      </c>
      <c r="B29" s="6">
        <v>12869.51</v>
      </c>
      <c r="C29" s="6">
        <v>13293.22</v>
      </c>
      <c r="D29" s="9" t="s">
        <v>14</v>
      </c>
      <c r="E29" s="6">
        <v>181.96</v>
      </c>
      <c r="F29" s="6">
        <v>188.33</v>
      </c>
      <c r="G29" s="9"/>
    </row>
    <row r="30" spans="1:7" x14ac:dyDescent="0.3">
      <c r="A30" s="8" t="s">
        <v>13</v>
      </c>
      <c r="B30" s="6">
        <v>997.5</v>
      </c>
      <c r="C30" s="6">
        <v>1785</v>
      </c>
      <c r="D30" s="9" t="s">
        <v>12</v>
      </c>
      <c r="E30" s="6">
        <v>0</v>
      </c>
      <c r="F30" s="6">
        <v>1838.1</v>
      </c>
      <c r="G30" s="9"/>
    </row>
    <row r="31" spans="1:7" x14ac:dyDescent="0.3">
      <c r="A31" s="8" t="s">
        <v>11</v>
      </c>
      <c r="B31" s="6">
        <v>2932.98</v>
      </c>
      <c r="C31" s="6">
        <v>4673.3</v>
      </c>
      <c r="D31" s="9" t="s">
        <v>10</v>
      </c>
      <c r="E31" s="6">
        <v>327.19</v>
      </c>
      <c r="F31" s="6">
        <v>250.37</v>
      </c>
      <c r="G31" s="9"/>
    </row>
    <row r="32" spans="1:7" x14ac:dyDescent="0.3">
      <c r="A32" s="8" t="s">
        <v>9</v>
      </c>
      <c r="B32" s="11">
        <v>148.63999999999999</v>
      </c>
      <c r="C32" s="6">
        <v>0</v>
      </c>
      <c r="D32" s="9" t="s">
        <v>8</v>
      </c>
      <c r="E32" s="6">
        <v>500.47</v>
      </c>
      <c r="F32" s="6">
        <v>416.15</v>
      </c>
      <c r="G32" s="9"/>
    </row>
    <row r="33" spans="1:7" x14ac:dyDescent="0.3">
      <c r="A33" s="8" t="s">
        <v>7</v>
      </c>
      <c r="B33" s="11">
        <v>2705</v>
      </c>
      <c r="C33" s="6">
        <v>0</v>
      </c>
      <c r="D33" s="9" t="s">
        <v>6</v>
      </c>
      <c r="E33" s="6">
        <v>898.64</v>
      </c>
      <c r="F33" s="6">
        <v>0</v>
      </c>
      <c r="G33" s="9"/>
    </row>
    <row r="34" spans="1:7" x14ac:dyDescent="0.3">
      <c r="A34" s="8"/>
      <c r="B34" s="11"/>
      <c r="C34" s="6"/>
      <c r="D34" s="9" t="s">
        <v>5</v>
      </c>
      <c r="E34" s="6">
        <v>600</v>
      </c>
      <c r="F34" s="6">
        <v>855.45</v>
      </c>
      <c r="G34" s="9"/>
    </row>
    <row r="35" spans="1:7" x14ac:dyDescent="0.3">
      <c r="A35" s="8"/>
      <c r="B35" s="11"/>
      <c r="C35" s="6"/>
      <c r="D35" s="9" t="s">
        <v>4</v>
      </c>
      <c r="E35" s="6">
        <v>672.94</v>
      </c>
      <c r="F35" s="6">
        <v>0</v>
      </c>
      <c r="G35" s="9"/>
    </row>
    <row r="36" spans="1:7" ht="15" thickBot="1" x14ac:dyDescent="0.35">
      <c r="A36" s="8"/>
      <c r="B36" s="6"/>
      <c r="C36" s="6"/>
      <c r="D36" s="9" t="s">
        <v>3</v>
      </c>
      <c r="E36" s="10">
        <v>55.95</v>
      </c>
      <c r="F36" s="10">
        <v>41.64</v>
      </c>
      <c r="G36" s="9"/>
    </row>
    <row r="37" spans="1:7" x14ac:dyDescent="0.3">
      <c r="A37" s="8"/>
      <c r="B37" s="8"/>
      <c r="C37" s="6"/>
      <c r="D37" t="s">
        <v>2</v>
      </c>
      <c r="E37" s="6">
        <f>SUM(E25:E36)</f>
        <v>19251.47</v>
      </c>
      <c r="F37" s="6">
        <f>SUM(F25:F36)</f>
        <v>16497.310000000001</v>
      </c>
    </row>
    <row r="38" spans="1:7" ht="15" thickBot="1" x14ac:dyDescent="0.35">
      <c r="A38" s="7"/>
      <c r="B38" s="7"/>
      <c r="C38" s="6"/>
      <c r="D38" s="5" t="s">
        <v>1</v>
      </c>
      <c r="E38" s="4">
        <f>SUM(B39-E37)</f>
        <v>22744.980000000003</v>
      </c>
      <c r="F38" s="4">
        <f>SUM(C39-F37)</f>
        <v>26713.759999999998</v>
      </c>
    </row>
    <row r="39" spans="1:7" ht="15" thickBot="1" x14ac:dyDescent="0.35">
      <c r="A39" s="3" t="s">
        <v>0</v>
      </c>
      <c r="B39" s="1">
        <f>SUM(B25:B38)</f>
        <v>41996.450000000004</v>
      </c>
      <c r="C39" s="1">
        <f>SUM(C25:C38)</f>
        <v>43211.07</v>
      </c>
      <c r="D39" s="2" t="s">
        <v>0</v>
      </c>
      <c r="E39" s="1">
        <f>SUM(E37:E38)</f>
        <v>41996.450000000004</v>
      </c>
      <c r="F39" s="1">
        <f>SUM(F37:F38)</f>
        <v>43211.07</v>
      </c>
    </row>
  </sheetData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C8619-48F9-4A15-9A10-294C92D5655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Jaarrek.ledenverg.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Wolter Timmer</dc:creator>
  <cp:lastModifiedBy>Wolter Timmer</cp:lastModifiedBy>
  <dcterms:created xsi:type="dcterms:W3CDTF">2026-05-14T13:40:41Z</dcterms:created>
  <dcterms:modified xsi:type="dcterms:W3CDTF">2026-05-14T13:49:00Z</dcterms:modified>
</cp:coreProperties>
</file>